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out Family\Documents\Vickie\bee business\"/>
    </mc:Choice>
  </mc:AlternateContent>
  <xr:revisionPtr revIDLastSave="0" documentId="13_ncr:1_{46A4B93F-670A-4358-8AEC-3AC7F3BCBA15}" xr6:coauthVersionLast="47" xr6:coauthVersionMax="47" xr10:uidLastSave="{00000000-0000-0000-0000-000000000000}"/>
  <bookViews>
    <workbookView xWindow="-120" yWindow="-120" windowWidth="29040" windowHeight="15720" xr2:uid="{34923585-DBF4-40E8-96FA-7FDE41559169}"/>
  </bookViews>
  <sheets>
    <sheet name="brochure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2" l="1"/>
  <c r="F48" i="1"/>
  <c r="F47" i="1"/>
  <c r="F41" i="1"/>
  <c r="H36" i="1"/>
  <c r="F33" i="1"/>
  <c r="F30" i="1"/>
  <c r="E35" i="1"/>
  <c r="F35" i="1" s="1"/>
  <c r="H30" i="1"/>
  <c r="D31" i="1"/>
  <c r="D30" i="1"/>
  <c r="F27" i="1"/>
  <c r="E46" i="1"/>
  <c r="F46" i="1" s="1"/>
  <c r="E45" i="1"/>
  <c r="F45" i="1" s="1"/>
  <c r="E44" i="1"/>
  <c r="F44" i="1" s="1"/>
  <c r="E43" i="1"/>
  <c r="F43" i="1" s="1"/>
  <c r="E42" i="1"/>
  <c r="F42" i="1" s="1"/>
  <c r="E26" i="1"/>
  <c r="F26" i="1" s="1"/>
  <c r="E25" i="1"/>
  <c r="F25" i="1" s="1"/>
  <c r="E24" i="1"/>
  <c r="F24" i="1" s="1"/>
  <c r="E28" i="1"/>
  <c r="F28" i="1" s="1"/>
  <c r="E20" i="1"/>
  <c r="F20" i="1" s="1"/>
  <c r="C40" i="1"/>
  <c r="B40" i="1"/>
  <c r="C19" i="1"/>
  <c r="B19" i="1"/>
  <c r="E19" i="1" s="1"/>
  <c r="F19" i="1" s="1"/>
  <c r="E17" i="1"/>
  <c r="F17" i="1" s="1"/>
  <c r="G17" i="1" s="1"/>
  <c r="E16" i="1"/>
  <c r="F16" i="1" s="1"/>
  <c r="G16" i="1" s="1"/>
  <c r="E15" i="1"/>
  <c r="F15" i="1" s="1"/>
  <c r="G15" i="1" s="1"/>
  <c r="E14" i="1"/>
  <c r="F14" i="1" s="1"/>
  <c r="G14" i="1" s="1"/>
  <c r="E13" i="1"/>
  <c r="F13" i="1" s="1"/>
  <c r="G13" i="1" s="1"/>
  <c r="E12" i="1"/>
  <c r="F12" i="1" s="1"/>
  <c r="G12" i="1" s="1"/>
  <c r="E11" i="1"/>
  <c r="F11" i="1" s="1"/>
  <c r="G11" i="1" s="1"/>
  <c r="E10" i="1"/>
  <c r="F10" i="1" s="1"/>
  <c r="G10" i="1" s="1"/>
  <c r="E9" i="1"/>
  <c r="F9" i="1" s="1"/>
  <c r="G9" i="1" s="1"/>
  <c r="E8" i="1"/>
  <c r="F8" i="1" s="1"/>
  <c r="G8" i="1" s="1"/>
  <c r="E6" i="1"/>
  <c r="F6" i="1" s="1"/>
  <c r="G6" i="1" s="1"/>
  <c r="E4" i="1"/>
  <c r="F4" i="1" s="1"/>
  <c r="G4" i="1" s="1"/>
  <c r="E40" i="1" l="1"/>
  <c r="F40" i="1" s="1"/>
</calcChain>
</file>

<file path=xl/sharedStrings.xml><?xml version="1.0" encoding="utf-8"?>
<sst xmlns="http://schemas.openxmlformats.org/spreadsheetml/2006/main" count="124" uniqueCount="90">
  <si>
    <t>Product</t>
  </si>
  <si>
    <t>Mann Lake</t>
  </si>
  <si>
    <t>Meyers Bees</t>
  </si>
  <si>
    <t>Bastins</t>
  </si>
  <si>
    <t>Avg</t>
  </si>
  <si>
    <t>Used</t>
  </si>
  <si>
    <t>Well Used</t>
  </si>
  <si>
    <t>Telescoping Cover</t>
  </si>
  <si>
    <t>Inner Cover</t>
  </si>
  <si>
    <t>Deep Box</t>
  </si>
  <si>
    <t>Med. Box</t>
  </si>
  <si>
    <t>Deep Frames</t>
  </si>
  <si>
    <t>Med Frames</t>
  </si>
  <si>
    <t>Screened Bottom Board</t>
  </si>
  <si>
    <t>Solid Bottom Board</t>
  </si>
  <si>
    <t>Deep with frames</t>
  </si>
  <si>
    <t>Med with Frames</t>
  </si>
  <si>
    <t>queen excluder metal</t>
  </si>
  <si>
    <t>queen excluder plastic</t>
  </si>
  <si>
    <t>Sale Price</t>
  </si>
  <si>
    <t>Bee Smart Cover</t>
  </si>
  <si>
    <t>Spacers</t>
  </si>
  <si>
    <t>Paramoth 5#</t>
  </si>
  <si>
    <t>Winter Snuggies</t>
  </si>
  <si>
    <t>Paint</t>
  </si>
  <si>
    <t>travel screen</t>
  </si>
  <si>
    <t>1 Gal. syrup bucket with lid</t>
  </si>
  <si>
    <t>New Smoker</t>
  </si>
  <si>
    <t>5' long hive stand</t>
  </si>
  <si>
    <t>8' long hive stand</t>
  </si>
  <si>
    <t>Queen making tools</t>
  </si>
  <si>
    <t>metal mouse guards</t>
  </si>
  <si>
    <t>4 section queen castle</t>
  </si>
  <si>
    <t>Plastic corrigated nuc box</t>
  </si>
  <si>
    <t>Cardboard nuc box</t>
  </si>
  <si>
    <t>Paramoth big bucket</t>
  </si>
  <si>
    <t>none</t>
  </si>
  <si>
    <t>wax foundation 25</t>
  </si>
  <si>
    <t>2/$3</t>
  </si>
  <si>
    <t>"*"</t>
  </si>
  <si>
    <t>* I could no remember what all you had the frames are 2 for $11-13 plus the other stuff, mayber $15-20???</t>
  </si>
  <si>
    <t>Wax Pearls 16#</t>
  </si>
  <si>
    <t>Wax Pearls 15#</t>
  </si>
  <si>
    <t>Wooden nuc box Robbie</t>
  </si>
  <si>
    <t>Honey stainers each</t>
  </si>
  <si>
    <t>Deep &amp;/or medium frames without foundation</t>
  </si>
  <si>
    <t>3/$2.00</t>
  </si>
  <si>
    <t>new wax foundation 100</t>
  </si>
  <si>
    <t xml:space="preserve"> </t>
  </si>
  <si>
    <t>Apiary wood panels</t>
  </si>
  <si>
    <t>5# honey bottles with lids</t>
  </si>
  <si>
    <t>beetle trap oil and 6 traps</t>
  </si>
  <si>
    <t>new goat skin vented gloves from Bastin</t>
  </si>
  <si>
    <t>100 honeycomb boxes</t>
  </si>
  <si>
    <t>Burgess propane insecct fogger</t>
  </si>
  <si>
    <t>Propane torch</t>
  </si>
  <si>
    <t>un capping knife</t>
  </si>
  <si>
    <t>5 gal bucket with honey gate</t>
  </si>
  <si>
    <t>metal honey strainer</t>
  </si>
  <si>
    <t>Bountiful bees brood booster 1 gal</t>
  </si>
  <si>
    <t>new wax foundation box of 100</t>
  </si>
  <si>
    <t>Apiary wood panels - wooden privacy/wind protector fence made of 6- 4x4, 3 2x10, 7 2x8 and all of the hardware.  Buyer dismantles and moves.  All wood and hardware $300.</t>
  </si>
  <si>
    <t>ASF Natura 400 kg Stainless Steel tank with honey gate</t>
  </si>
  <si>
    <t>tbd</t>
  </si>
  <si>
    <t>Linda Gibson Apiary Sale</t>
  </si>
  <si>
    <t>Saturday June 22, 2024  9am - 3pm</t>
  </si>
  <si>
    <t>1305 S State Road 135</t>
  </si>
  <si>
    <t>Greenwood</t>
  </si>
  <si>
    <t>Paramoth 1#</t>
  </si>
  <si>
    <t>12 frame radial electric extractor with 2 add'l deep frame holders</t>
  </si>
  <si>
    <t>Bundle of 5 colors of queen marking pens</t>
  </si>
  <si>
    <t>Honey labels 250</t>
  </si>
  <si>
    <t>Hive staples</t>
  </si>
  <si>
    <t>Beetle Bee Gone 48 sheets</t>
  </si>
  <si>
    <t>Vegetable glycerin oil 32 oz</t>
  </si>
  <si>
    <t>Bee frame nails  1"</t>
  </si>
  <si>
    <t>Lecithin Granules  8 oz</t>
  </si>
  <si>
    <t>Oxalic acid wand vaporizer &amp; OA powder</t>
  </si>
  <si>
    <t>23' battery cable for OA vaporizer</t>
  </si>
  <si>
    <t>Lemongrass essential oil  10 ml</t>
  </si>
  <si>
    <t>Bountiful Bee Swarm Lure</t>
  </si>
  <si>
    <t>plastic queen clip</t>
  </si>
  <si>
    <t>stainless steel queen clip</t>
  </si>
  <si>
    <t>Ultra Bee Pollen  5#</t>
  </si>
  <si>
    <t>Pushup queen marking cage</t>
  </si>
  <si>
    <t>317-418-3031</t>
  </si>
  <si>
    <t>Tree tanglefoot</t>
  </si>
  <si>
    <t xml:space="preserve">stainless steel frame perch </t>
  </si>
  <si>
    <t>modular storage drawers for beekeeping tools,supplies</t>
  </si>
  <si>
    <t>$15-$20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</si>
</sst>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44" fontId="0" fillId="0" borderId="1" xfId="1" applyFont="1" applyBorder="1"/>
    <xf numFmtId="0" fontId="0" fillId="0" borderId="2" xfId="0" applyBorder="1" applyAlignment="1">
      <alignment wrapText="1"/>
    </xf>
    <xf numFmtId="44" fontId="0" fillId="0" borderId="3" xfId="1" applyFont="1" applyBorder="1"/>
    <xf numFmtId="44" fontId="0" fillId="0" borderId="4" xfId="1" applyFont="1" applyBorder="1"/>
    <xf numFmtId="44" fontId="0" fillId="0" borderId="5" xfId="1" applyFont="1" applyBorder="1"/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wrapText="1"/>
    </xf>
    <xf numFmtId="44" fontId="2" fillId="0" borderId="5" xfId="1" applyFont="1" applyBorder="1"/>
    <xf numFmtId="44" fontId="2" fillId="0" borderId="1" xfId="1" applyFont="1" applyBorder="1"/>
    <xf numFmtId="0" fontId="0" fillId="0" borderId="0" xfId="0" quotePrefix="1"/>
    <xf numFmtId="12" fontId="0" fillId="0" borderId="1" xfId="1" applyNumberFormat="1" applyFont="1" applyBorder="1"/>
    <xf numFmtId="0" fontId="2" fillId="0" borderId="1" xfId="1" applyNumberFormat="1" applyFont="1" applyBorder="1"/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2" fillId="0" borderId="6" xfId="0" applyFont="1" applyBorder="1" applyAlignment="1">
      <alignment wrapText="1"/>
    </xf>
    <xf numFmtId="44" fontId="2" fillId="0" borderId="6" xfId="1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horizontal="left" vertical="center" wrapText="1"/>
    </xf>
    <xf numFmtId="44" fontId="0" fillId="0" borderId="1" xfId="1" applyFont="1" applyBorder="1" applyAlignment="1">
      <alignment vertical="center"/>
    </xf>
    <xf numFmtId="44" fontId="0" fillId="0" borderId="1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44" fontId="0" fillId="0" borderId="9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35</xdr:row>
      <xdr:rowOff>1</xdr:rowOff>
    </xdr:from>
    <xdr:to>
      <xdr:col>1</xdr:col>
      <xdr:colOff>190501</xdr:colOff>
      <xdr:row>43</xdr:row>
      <xdr:rowOff>95841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6F19013-93BE-2EB2-C229-5A6B36C5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975601"/>
          <a:ext cx="2438400" cy="1848440"/>
        </a:xfrm>
        <a:prstGeom prst="rect">
          <a:avLst/>
        </a:prstGeom>
      </xdr:spPr>
    </xdr:pic>
    <xdr:clientData/>
  </xdr:twoCellAnchor>
  <xdr:twoCellAnchor editAs="oneCell">
    <xdr:from>
      <xdr:col>3</xdr:col>
      <xdr:colOff>4873</xdr:colOff>
      <xdr:row>0</xdr:row>
      <xdr:rowOff>0</xdr:rowOff>
    </xdr:from>
    <xdr:to>
      <xdr:col>4</xdr:col>
      <xdr:colOff>254000</xdr:colOff>
      <xdr:row>7</xdr:row>
      <xdr:rowOff>193708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DB4F006-8054-A371-DC5A-E5102E72B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4973" y="0"/>
          <a:ext cx="2497027" cy="1527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09A5-44A9-42B2-B2BB-D45B2AB255B1}">
  <dimension ref="A3:Q65"/>
  <sheetViews>
    <sheetView tabSelected="1" topLeftCell="A7" zoomScale="75" zoomScaleNormal="75" workbookViewId="0">
      <selection activeCell="D37" sqref="D37:E37"/>
    </sheetView>
  </sheetViews>
  <sheetFormatPr defaultRowHeight="15" x14ac:dyDescent="0.25"/>
  <cols>
    <col min="1" max="1" width="33.7109375" style="1" customWidth="1"/>
    <col min="2" max="2" width="11.85546875" style="2" bestFit="1" customWidth="1"/>
    <col min="3" max="3" width="4.5703125" style="2" customWidth="1"/>
    <col min="4" max="4" width="33.7109375" style="2" customWidth="1"/>
    <col min="5" max="5" width="11.5703125" style="2" customWidth="1"/>
    <col min="6" max="6" width="9.140625" style="2" bestFit="1" customWidth="1"/>
    <col min="7" max="7" width="11.42578125" style="2" bestFit="1" customWidth="1"/>
    <col min="8" max="8" width="10.42578125" style="2" customWidth="1"/>
    <col min="10" max="10" width="16.7109375" customWidth="1"/>
    <col min="11" max="11" width="41.28515625" customWidth="1"/>
    <col min="12" max="12" width="1" customWidth="1"/>
    <col min="13" max="13" width="1.28515625" customWidth="1"/>
    <col min="14" max="14" width="1.5703125" customWidth="1"/>
    <col min="15" max="16" width="1.140625" customWidth="1"/>
    <col min="17" max="17" width="11.42578125" customWidth="1"/>
  </cols>
  <sheetData>
    <row r="3" spans="1:8" x14ac:dyDescent="0.25">
      <c r="A3" s="1" t="s">
        <v>64</v>
      </c>
    </row>
    <row r="4" spans="1:8" x14ac:dyDescent="0.25">
      <c r="A4" s="1" t="s">
        <v>65</v>
      </c>
    </row>
    <row r="5" spans="1:8" x14ac:dyDescent="0.25">
      <c r="A5" s="1" t="s">
        <v>66</v>
      </c>
    </row>
    <row r="6" spans="1:8" x14ac:dyDescent="0.25">
      <c r="A6" s="1" t="s">
        <v>67</v>
      </c>
    </row>
    <row r="7" spans="1:8" x14ac:dyDescent="0.25">
      <c r="A7" s="1" t="s">
        <v>85</v>
      </c>
    </row>
    <row r="8" spans="1:8" ht="15.75" thickBot="1" x14ac:dyDescent="0.3"/>
    <row r="9" spans="1:8" ht="15.75" thickBot="1" x14ac:dyDescent="0.3">
      <c r="A9" s="4" t="s">
        <v>0</v>
      </c>
      <c r="B9" s="5" t="s">
        <v>19</v>
      </c>
      <c r="C9"/>
      <c r="D9" s="4" t="s">
        <v>0</v>
      </c>
      <c r="E9" s="5" t="s">
        <v>19</v>
      </c>
      <c r="F9"/>
      <c r="G9"/>
      <c r="H9"/>
    </row>
    <row r="10" spans="1:8" ht="15.75" x14ac:dyDescent="0.25">
      <c r="A10" s="8" t="s">
        <v>20</v>
      </c>
      <c r="B10" s="10">
        <v>20</v>
      </c>
      <c r="C10"/>
      <c r="D10" s="9" t="s">
        <v>59</v>
      </c>
      <c r="E10" s="14">
        <f>74/2</f>
        <v>37</v>
      </c>
      <c r="F10" s="12"/>
      <c r="G10"/>
      <c r="H10"/>
    </row>
    <row r="11" spans="1:8" ht="15.75" x14ac:dyDescent="0.25">
      <c r="A11" s="9" t="s">
        <v>8</v>
      </c>
      <c r="B11" s="11">
        <v>7</v>
      </c>
      <c r="C11"/>
      <c r="D11" s="9" t="s">
        <v>55</v>
      </c>
      <c r="E11" s="11">
        <v>15</v>
      </c>
      <c r="F11" s="12"/>
      <c r="G11"/>
      <c r="H11"/>
    </row>
    <row r="12" spans="1:8" ht="15.75" x14ac:dyDescent="0.25">
      <c r="A12" s="9" t="s">
        <v>21</v>
      </c>
      <c r="B12" s="11">
        <v>2</v>
      </c>
      <c r="C12"/>
      <c r="D12" s="9" t="s">
        <v>54</v>
      </c>
      <c r="E12" s="11">
        <v>30</v>
      </c>
      <c r="F12" s="12"/>
      <c r="G12"/>
      <c r="H12"/>
    </row>
    <row r="13" spans="1:8" ht="15.75" x14ac:dyDescent="0.25">
      <c r="A13" s="9" t="s">
        <v>11</v>
      </c>
      <c r="B13" s="11">
        <v>2</v>
      </c>
      <c r="C13"/>
      <c r="D13" s="9" t="s">
        <v>27</v>
      </c>
      <c r="E13" s="11">
        <v>30</v>
      </c>
      <c r="F13"/>
      <c r="G13"/>
      <c r="H13"/>
    </row>
    <row r="14" spans="1:8" ht="15.75" x14ac:dyDescent="0.25">
      <c r="A14" s="9" t="s">
        <v>12</v>
      </c>
      <c r="B14" s="11">
        <v>1</v>
      </c>
      <c r="C14"/>
      <c r="D14" s="9" t="s">
        <v>58</v>
      </c>
      <c r="E14" s="11">
        <v>18</v>
      </c>
      <c r="F14"/>
      <c r="G14"/>
      <c r="H14"/>
    </row>
    <row r="15" spans="1:8" ht="15.75" x14ac:dyDescent="0.25">
      <c r="A15" s="9" t="s">
        <v>13</v>
      </c>
      <c r="B15" s="11">
        <v>15</v>
      </c>
      <c r="C15"/>
      <c r="D15" s="9" t="s">
        <v>60</v>
      </c>
      <c r="E15" s="11">
        <v>140</v>
      </c>
      <c r="F15"/>
      <c r="G15"/>
      <c r="H15"/>
    </row>
    <row r="16" spans="1:8" ht="31.5" x14ac:dyDescent="0.25">
      <c r="A16" s="9" t="s">
        <v>70</v>
      </c>
      <c r="B16" s="11">
        <v>5</v>
      </c>
      <c r="C16"/>
      <c r="D16" s="9" t="s">
        <v>37</v>
      </c>
      <c r="E16" s="11">
        <v>12</v>
      </c>
      <c r="F16"/>
      <c r="G16"/>
      <c r="H16"/>
    </row>
    <row r="17" spans="1:8" ht="15.75" x14ac:dyDescent="0.25">
      <c r="A17" s="9" t="s">
        <v>71</v>
      </c>
      <c r="B17" s="11">
        <v>12.5</v>
      </c>
      <c r="C17"/>
      <c r="D17" s="15" t="s">
        <v>41</v>
      </c>
      <c r="E17" s="3">
        <v>92</v>
      </c>
      <c r="F17" s="12" t="s">
        <v>38</v>
      </c>
      <c r="G17"/>
      <c r="H17"/>
    </row>
    <row r="18" spans="1:8" ht="15.75" x14ac:dyDescent="0.25">
      <c r="A18" s="9" t="s">
        <v>72</v>
      </c>
      <c r="B18" s="11">
        <v>6.95</v>
      </c>
      <c r="C18"/>
      <c r="D18" s="15" t="s">
        <v>42</v>
      </c>
      <c r="E18" s="3">
        <v>86</v>
      </c>
      <c r="F18"/>
      <c r="G18"/>
      <c r="H18"/>
    </row>
    <row r="19" spans="1:8" ht="15.75" x14ac:dyDescent="0.25">
      <c r="A19" s="9" t="s">
        <v>73</v>
      </c>
      <c r="B19" s="11">
        <v>11.95</v>
      </c>
      <c r="C19"/>
      <c r="D19" s="9" t="s">
        <v>51</v>
      </c>
      <c r="E19" s="11">
        <v>19.5</v>
      </c>
      <c r="F19"/>
      <c r="G19"/>
      <c r="H19"/>
    </row>
    <row r="20" spans="1:8" ht="31.5" x14ac:dyDescent="0.25">
      <c r="A20" s="9" t="s">
        <v>45</v>
      </c>
      <c r="B20" s="3" t="s">
        <v>46</v>
      </c>
      <c r="C20"/>
      <c r="D20" s="9" t="s">
        <v>25</v>
      </c>
      <c r="E20" s="11">
        <v>8</v>
      </c>
      <c r="F20"/>
      <c r="G20"/>
      <c r="H20"/>
    </row>
    <row r="21" spans="1:8" ht="15.75" x14ac:dyDescent="0.25">
      <c r="A21" s="9" t="s">
        <v>33</v>
      </c>
      <c r="B21" s="11">
        <v>15</v>
      </c>
      <c r="C21"/>
      <c r="D21" s="17" t="s">
        <v>26</v>
      </c>
      <c r="E21" s="18">
        <v>1.5</v>
      </c>
      <c r="F21"/>
      <c r="G21"/>
      <c r="H21"/>
    </row>
    <row r="22" spans="1:8" ht="31.5" x14ac:dyDescent="0.25">
      <c r="A22" s="9" t="s">
        <v>34</v>
      </c>
      <c r="B22" s="11">
        <v>4</v>
      </c>
      <c r="C22"/>
      <c r="D22" s="9" t="s">
        <v>69</v>
      </c>
      <c r="E22" s="3">
        <v>875</v>
      </c>
      <c r="F22"/>
      <c r="G22"/>
      <c r="H22"/>
    </row>
    <row r="23" spans="1:8" ht="31.5" x14ac:dyDescent="0.25">
      <c r="A23" s="9" t="s">
        <v>43</v>
      </c>
      <c r="B23" s="11">
        <v>15</v>
      </c>
      <c r="C23"/>
      <c r="D23" s="9" t="s">
        <v>62</v>
      </c>
      <c r="E23" s="19" t="s">
        <v>63</v>
      </c>
      <c r="F23"/>
      <c r="G23"/>
      <c r="H23"/>
    </row>
    <row r="24" spans="1:8" ht="15.75" x14ac:dyDescent="0.25">
      <c r="A24" s="9" t="s">
        <v>28</v>
      </c>
      <c r="B24" s="11">
        <v>10</v>
      </c>
      <c r="C24"/>
      <c r="D24" s="3" t="s">
        <v>75</v>
      </c>
      <c r="E24" s="3"/>
      <c r="F24"/>
      <c r="G24"/>
      <c r="H24"/>
    </row>
    <row r="25" spans="1:8" ht="15.75" x14ac:dyDescent="0.25">
      <c r="A25" s="9" t="s">
        <v>29</v>
      </c>
      <c r="B25" s="11">
        <v>15</v>
      </c>
      <c r="C25"/>
      <c r="D25" s="23" t="s">
        <v>74</v>
      </c>
      <c r="E25" s="26">
        <v>12</v>
      </c>
      <c r="F25"/>
      <c r="G25"/>
      <c r="H25"/>
    </row>
    <row r="26" spans="1:8" ht="15.75" x14ac:dyDescent="0.25">
      <c r="A26" s="9" t="s">
        <v>68</v>
      </c>
      <c r="B26" s="11">
        <v>10</v>
      </c>
      <c r="C26"/>
      <c r="D26" s="23" t="s">
        <v>76</v>
      </c>
      <c r="E26" s="26">
        <v>13</v>
      </c>
      <c r="F26"/>
      <c r="G26"/>
      <c r="H26"/>
    </row>
    <row r="27" spans="1:8" ht="15.75" x14ac:dyDescent="0.25">
      <c r="A27" s="9" t="s">
        <v>22</v>
      </c>
      <c r="B27" s="11">
        <v>45</v>
      </c>
      <c r="C27"/>
      <c r="D27" s="24" t="s">
        <v>77</v>
      </c>
      <c r="E27" s="27">
        <v>145</v>
      </c>
      <c r="F27"/>
      <c r="G27"/>
      <c r="H27"/>
    </row>
    <row r="28" spans="1:8" ht="15.75" x14ac:dyDescent="0.25">
      <c r="A28" s="9" t="s">
        <v>35</v>
      </c>
      <c r="B28" s="11">
        <v>125</v>
      </c>
      <c r="C28"/>
      <c r="D28" s="25" t="s">
        <v>78</v>
      </c>
      <c r="E28" s="28"/>
      <c r="F28"/>
      <c r="G28"/>
      <c r="H28"/>
    </row>
    <row r="29" spans="1:8" ht="15.75" x14ac:dyDescent="0.25">
      <c r="A29" s="9" t="s">
        <v>23</v>
      </c>
      <c r="B29" s="11">
        <v>16</v>
      </c>
      <c r="C29"/>
      <c r="D29" s="3" t="s">
        <v>79</v>
      </c>
      <c r="E29" s="3">
        <v>8.99</v>
      </c>
      <c r="F29"/>
      <c r="G29"/>
      <c r="H29"/>
    </row>
    <row r="30" spans="1:8" ht="15.75" x14ac:dyDescent="0.25">
      <c r="A30" s="9" t="s">
        <v>24</v>
      </c>
      <c r="B30" s="11">
        <v>1</v>
      </c>
      <c r="C30"/>
      <c r="D30" s="3" t="s">
        <v>80</v>
      </c>
      <c r="E30" s="3">
        <v>22.95</v>
      </c>
      <c r="F30" s="12"/>
      <c r="G30"/>
      <c r="H30"/>
    </row>
    <row r="31" spans="1:8" x14ac:dyDescent="0.25">
      <c r="A31" s="15" t="s">
        <v>82</v>
      </c>
      <c r="B31" s="3">
        <v>8.9499999999999993</v>
      </c>
      <c r="C31"/>
      <c r="D31" s="3" t="s">
        <v>83</v>
      </c>
      <c r="E31" s="3">
        <v>43.95</v>
      </c>
      <c r="F31"/>
      <c r="G31"/>
      <c r="H31"/>
    </row>
    <row r="32" spans="1:8" x14ac:dyDescent="0.25">
      <c r="A32" s="15" t="s">
        <v>81</v>
      </c>
      <c r="B32" s="3">
        <v>6.9560000000000004</v>
      </c>
      <c r="C32"/>
      <c r="D32" s="3" t="s">
        <v>87</v>
      </c>
      <c r="E32" s="3">
        <v>26.95</v>
      </c>
      <c r="F32"/>
      <c r="G32"/>
      <c r="H32"/>
    </row>
    <row r="33" spans="1:17" x14ac:dyDescent="0.25">
      <c r="A33" s="15" t="s">
        <v>84</v>
      </c>
      <c r="B33" s="26">
        <v>2</v>
      </c>
      <c r="D33" s="3" t="s">
        <v>86</v>
      </c>
      <c r="E33" s="3">
        <v>10</v>
      </c>
    </row>
    <row r="34" spans="1:17" ht="15.75" thickBot="1" x14ac:dyDescent="0.3"/>
    <row r="35" spans="1:17" ht="30.75" customHeight="1" thickBot="1" x14ac:dyDescent="0.3">
      <c r="A35" s="30" t="s">
        <v>61</v>
      </c>
      <c r="B35" s="31"/>
      <c r="C35" s="31"/>
      <c r="D35" s="32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5.75" thickBot="1" x14ac:dyDescent="0.3">
      <c r="A36" s="16"/>
      <c r="B36" s="16"/>
      <c r="C36" s="22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31.5" customHeight="1" thickBot="1" x14ac:dyDescent="0.3">
      <c r="B37" s="1"/>
      <c r="C37" s="1"/>
      <c r="D37" s="33" t="s">
        <v>88</v>
      </c>
      <c r="E37" s="34" t="s">
        <v>89</v>
      </c>
    </row>
    <row r="38" spans="1:17" x14ac:dyDescent="0.25">
      <c r="C38" s="16"/>
      <c r="F38" s="16"/>
      <c r="G38" s="16"/>
      <c r="H38" s="16"/>
      <c r="I38" s="12"/>
    </row>
    <row r="39" spans="1:17" x14ac:dyDescent="0.25">
      <c r="I39" s="12"/>
    </row>
    <row r="40" spans="1:17" x14ac:dyDescent="0.25">
      <c r="I40" s="12"/>
    </row>
    <row r="53" spans="1:2" x14ac:dyDescent="0.25">
      <c r="A53" s="2"/>
    </row>
    <row r="55" spans="1:2" s="2" customFormat="1" ht="105" customHeight="1" x14ac:dyDescent="0.25">
      <c r="A55" s="1"/>
    </row>
    <row r="63" spans="1:2" x14ac:dyDescent="0.25">
      <c r="A63" s="21"/>
      <c r="B63" s="21"/>
    </row>
    <row r="65" spans="1:9" s="2" customFormat="1" x14ac:dyDescent="0.25">
      <c r="A65" s="1"/>
      <c r="C65" s="21"/>
      <c r="I65"/>
    </row>
  </sheetData>
  <mergeCells count="1">
    <mergeCell ref="A35:D35"/>
  </mergeCells>
  <pageMargins left="0.2" right="0.2" top="0.25" bottom="0.1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0BA2D-12A3-450E-B2B9-99AE0F4963AD}">
  <dimension ref="A2:I60"/>
  <sheetViews>
    <sheetView topLeftCell="A43" zoomScale="108" workbookViewId="0">
      <selection activeCell="A60" sqref="A60:C60"/>
    </sheetView>
  </sheetViews>
  <sheetFormatPr defaultRowHeight="15" x14ac:dyDescent="0.25"/>
  <cols>
    <col min="1" max="1" width="14.140625" style="1" customWidth="1"/>
    <col min="2" max="2" width="12.7109375" style="2" customWidth="1"/>
    <col min="3" max="3" width="13.42578125" style="2" customWidth="1"/>
    <col min="4" max="4" width="9.140625" style="2"/>
    <col min="5" max="5" width="11.140625" style="2" customWidth="1"/>
    <col min="6" max="6" width="9.140625" style="2"/>
    <col min="7" max="7" width="12.42578125" style="2" customWidth="1"/>
    <col min="8" max="8" width="10.42578125" style="2" customWidth="1"/>
  </cols>
  <sheetData>
    <row r="2" spans="1:8" ht="15.75" thickBot="1" x14ac:dyDescent="0.3"/>
    <row r="3" spans="1:8" ht="15.7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  <c r="H3" s="5" t="s">
        <v>19</v>
      </c>
    </row>
    <row r="4" spans="1:8" ht="31.5" x14ac:dyDescent="0.25">
      <c r="A4" s="8" t="s">
        <v>7</v>
      </c>
      <c r="B4" s="7">
        <v>36.950000000000003</v>
      </c>
      <c r="C4" s="7">
        <v>36.950000000000003</v>
      </c>
      <c r="D4" s="7">
        <v>36</v>
      </c>
      <c r="E4" s="7">
        <f t="shared" ref="E4:E15" si="0">SUM(B4:D4)/3</f>
        <v>36.633333333333333</v>
      </c>
      <c r="F4" s="7">
        <f>+E4/2</f>
        <v>18.316666666666666</v>
      </c>
      <c r="G4" s="7">
        <f>+F4*0.75</f>
        <v>13.737500000000001</v>
      </c>
      <c r="H4" s="10">
        <v>18</v>
      </c>
    </row>
    <row r="5" spans="1:8" ht="31.5" x14ac:dyDescent="0.25">
      <c r="A5" s="8" t="s">
        <v>20</v>
      </c>
      <c r="B5" s="7"/>
      <c r="C5" s="7"/>
      <c r="D5" s="7"/>
      <c r="E5" s="7"/>
      <c r="F5" s="7"/>
      <c r="G5" s="7"/>
      <c r="H5" s="10">
        <v>20</v>
      </c>
    </row>
    <row r="6" spans="1:8" ht="15.75" x14ac:dyDescent="0.25">
      <c r="A6" s="9" t="s">
        <v>8</v>
      </c>
      <c r="B6" s="3">
        <v>16.989999999999998</v>
      </c>
      <c r="C6" s="3">
        <v>17.5</v>
      </c>
      <c r="D6" s="3">
        <v>19.95</v>
      </c>
      <c r="E6" s="3">
        <f t="shared" si="0"/>
        <v>18.146666666666665</v>
      </c>
      <c r="F6" s="3">
        <f t="shared" ref="F6:F20" si="1">+E6/2</f>
        <v>9.0733333333333324</v>
      </c>
      <c r="G6" s="3">
        <f t="shared" ref="G6:G17" si="2">+F6*0.75</f>
        <v>6.8049999999999997</v>
      </c>
      <c r="H6" s="11">
        <v>7</v>
      </c>
    </row>
    <row r="7" spans="1:8" ht="15.75" x14ac:dyDescent="0.25">
      <c r="A7" s="9" t="s">
        <v>21</v>
      </c>
      <c r="B7" s="3"/>
      <c r="C7" s="3"/>
      <c r="D7" s="3"/>
      <c r="E7" s="3"/>
      <c r="F7" s="3"/>
      <c r="G7" s="3"/>
      <c r="H7" s="11">
        <v>2</v>
      </c>
    </row>
    <row r="8" spans="1:8" ht="15.75" x14ac:dyDescent="0.25">
      <c r="A8" s="9" t="s">
        <v>9</v>
      </c>
      <c r="B8" s="3">
        <v>18.989999999999998</v>
      </c>
      <c r="C8" s="3">
        <v>26.59</v>
      </c>
      <c r="D8" s="3">
        <v>24.5</v>
      </c>
      <c r="E8" s="3">
        <f t="shared" si="0"/>
        <v>23.36</v>
      </c>
      <c r="F8" s="3">
        <f t="shared" si="1"/>
        <v>11.68</v>
      </c>
      <c r="G8" s="3">
        <f t="shared" si="2"/>
        <v>8.76</v>
      </c>
      <c r="H8" s="11">
        <v>11</v>
      </c>
    </row>
    <row r="9" spans="1:8" ht="15.75" x14ac:dyDescent="0.25">
      <c r="A9" s="9" t="s">
        <v>10</v>
      </c>
      <c r="B9" s="3">
        <v>21.95</v>
      </c>
      <c r="C9" s="3">
        <v>24.99</v>
      </c>
      <c r="D9" s="3">
        <v>20.5</v>
      </c>
      <c r="E9" s="3">
        <f t="shared" si="0"/>
        <v>22.48</v>
      </c>
      <c r="F9" s="3">
        <f t="shared" si="1"/>
        <v>11.24</v>
      </c>
      <c r="G9" s="3">
        <f t="shared" si="2"/>
        <v>8.43</v>
      </c>
      <c r="H9" s="11">
        <v>10</v>
      </c>
    </row>
    <row r="10" spans="1:8" ht="15.75" x14ac:dyDescent="0.25">
      <c r="A10" s="9" t="s">
        <v>11</v>
      </c>
      <c r="B10" s="3">
        <v>3.32</v>
      </c>
      <c r="C10" s="3">
        <v>4.99</v>
      </c>
      <c r="D10" s="3">
        <v>5.5</v>
      </c>
      <c r="E10" s="3">
        <f t="shared" si="0"/>
        <v>4.6033333333333335</v>
      </c>
      <c r="F10" s="3">
        <f t="shared" si="1"/>
        <v>2.3016666666666667</v>
      </c>
      <c r="G10" s="3">
        <f t="shared" si="2"/>
        <v>1.7262500000000001</v>
      </c>
      <c r="H10" s="11">
        <v>2</v>
      </c>
    </row>
    <row r="11" spans="1:8" ht="15.75" x14ac:dyDescent="0.25">
      <c r="A11" s="9" t="s">
        <v>12</v>
      </c>
      <c r="B11" s="3">
        <v>2.75</v>
      </c>
      <c r="C11" s="3">
        <v>3.99</v>
      </c>
      <c r="D11" s="3">
        <v>2</v>
      </c>
      <c r="E11" s="3">
        <f t="shared" si="0"/>
        <v>2.9133333333333336</v>
      </c>
      <c r="F11" s="3">
        <f t="shared" si="1"/>
        <v>1.4566666666666668</v>
      </c>
      <c r="G11" s="3">
        <f t="shared" si="2"/>
        <v>1.0925</v>
      </c>
      <c r="H11" s="11">
        <v>1</v>
      </c>
    </row>
    <row r="12" spans="1:8" ht="31.5" x14ac:dyDescent="0.25">
      <c r="A12" s="9" t="s">
        <v>13</v>
      </c>
      <c r="B12" s="3">
        <v>28.95</v>
      </c>
      <c r="C12" s="3">
        <v>30.8</v>
      </c>
      <c r="D12" s="3">
        <v>41.25</v>
      </c>
      <c r="E12" s="3">
        <f t="shared" si="0"/>
        <v>33.666666666666664</v>
      </c>
      <c r="F12" s="3">
        <f t="shared" si="1"/>
        <v>16.833333333333332</v>
      </c>
      <c r="G12" s="3">
        <f t="shared" si="2"/>
        <v>12.625</v>
      </c>
      <c r="H12" s="11">
        <v>15</v>
      </c>
    </row>
    <row r="13" spans="1:8" ht="31.5" x14ac:dyDescent="0.25">
      <c r="A13" s="9" t="s">
        <v>14</v>
      </c>
      <c r="B13" s="3">
        <v>28</v>
      </c>
      <c r="C13" s="3">
        <v>24.95</v>
      </c>
      <c r="D13" s="3">
        <v>28</v>
      </c>
      <c r="E13" s="3">
        <f t="shared" si="0"/>
        <v>26.983333333333334</v>
      </c>
      <c r="F13" s="3">
        <f t="shared" si="1"/>
        <v>13.491666666666667</v>
      </c>
      <c r="G13" s="3">
        <f t="shared" si="2"/>
        <v>10.11875</v>
      </c>
      <c r="H13" s="11">
        <v>13</v>
      </c>
    </row>
    <row r="14" spans="1:8" ht="47.25" x14ac:dyDescent="0.25">
      <c r="A14" s="9" t="s">
        <v>17</v>
      </c>
      <c r="B14" s="3">
        <v>10.95</v>
      </c>
      <c r="C14" s="3">
        <v>10.5</v>
      </c>
      <c r="D14" s="3">
        <v>10.95</v>
      </c>
      <c r="E14" s="3">
        <f t="shared" si="0"/>
        <v>10.799999999999999</v>
      </c>
      <c r="F14" s="3">
        <f t="shared" si="1"/>
        <v>5.3999999999999995</v>
      </c>
      <c r="G14" s="3">
        <f t="shared" si="2"/>
        <v>4.05</v>
      </c>
      <c r="H14" s="11" t="s">
        <v>36</v>
      </c>
    </row>
    <row r="15" spans="1:8" ht="47.25" x14ac:dyDescent="0.25">
      <c r="A15" s="9" t="s">
        <v>18</v>
      </c>
      <c r="B15" s="3">
        <v>5.65</v>
      </c>
      <c r="C15" s="3">
        <v>5.65</v>
      </c>
      <c r="D15" s="3">
        <v>6.65</v>
      </c>
      <c r="E15" s="3">
        <f t="shared" si="0"/>
        <v>5.9833333333333343</v>
      </c>
      <c r="F15" s="3">
        <f t="shared" si="1"/>
        <v>2.9916666666666671</v>
      </c>
      <c r="G15" s="3">
        <f t="shared" si="2"/>
        <v>2.2437500000000004</v>
      </c>
      <c r="H15" s="11">
        <v>2</v>
      </c>
    </row>
    <row r="16" spans="1:8" ht="31.5" x14ac:dyDescent="0.25">
      <c r="A16" s="9" t="s">
        <v>15</v>
      </c>
      <c r="B16" s="3"/>
      <c r="C16" s="3">
        <v>77.5</v>
      </c>
      <c r="D16" s="3">
        <v>75.75</v>
      </c>
      <c r="E16" s="3">
        <f>SUM(B16:D16)/2</f>
        <v>76.625</v>
      </c>
      <c r="F16" s="3">
        <f t="shared" si="1"/>
        <v>38.3125</v>
      </c>
      <c r="G16" s="3">
        <f t="shared" si="2"/>
        <v>28.734375</v>
      </c>
      <c r="H16" s="11">
        <v>38</v>
      </c>
    </row>
    <row r="17" spans="1:9" ht="31.5" x14ac:dyDescent="0.25">
      <c r="A17" s="9" t="s">
        <v>16</v>
      </c>
      <c r="B17" s="3"/>
      <c r="C17" s="3">
        <v>72.95</v>
      </c>
      <c r="D17" s="3">
        <v>70.75</v>
      </c>
      <c r="E17" s="3">
        <f>SUM(B17:D17)/2</f>
        <v>71.849999999999994</v>
      </c>
      <c r="F17" s="3">
        <f t="shared" si="1"/>
        <v>35.924999999999997</v>
      </c>
      <c r="G17" s="3">
        <f t="shared" si="2"/>
        <v>26.943749999999998</v>
      </c>
      <c r="H17" s="11">
        <v>35</v>
      </c>
    </row>
    <row r="18" spans="1:9" ht="78.75" x14ac:dyDescent="0.25">
      <c r="A18" s="9" t="s">
        <v>45</v>
      </c>
      <c r="B18" s="3"/>
      <c r="C18" s="3"/>
      <c r="D18" s="3"/>
      <c r="E18" s="3"/>
      <c r="F18" s="7"/>
      <c r="H18" s="3" t="s">
        <v>46</v>
      </c>
    </row>
    <row r="19" spans="1:9" ht="47.25" x14ac:dyDescent="0.25">
      <c r="A19" s="9" t="s">
        <v>33</v>
      </c>
      <c r="B19" s="3">
        <f>21.95+17</f>
        <v>38.950000000000003</v>
      </c>
      <c r="C19" s="3">
        <f>16.93+17</f>
        <v>33.93</v>
      </c>
      <c r="D19" s="3"/>
      <c r="E19" s="3">
        <f>SUM(B19:D19)/2</f>
        <v>36.44</v>
      </c>
      <c r="F19" s="7">
        <f t="shared" si="1"/>
        <v>18.22</v>
      </c>
      <c r="G19" s="3"/>
      <c r="H19" s="11">
        <v>18</v>
      </c>
    </row>
    <row r="20" spans="1:9" ht="31.5" x14ac:dyDescent="0.25">
      <c r="A20" s="9" t="s">
        <v>34</v>
      </c>
      <c r="B20" s="3">
        <v>12.59</v>
      </c>
      <c r="C20" s="3">
        <v>10.95</v>
      </c>
      <c r="D20" s="3">
        <v>9.99</v>
      </c>
      <c r="E20" s="3">
        <f t="shared" ref="E20" si="3">SUM(B20:D20)/3</f>
        <v>11.176666666666668</v>
      </c>
      <c r="F20" s="7">
        <f t="shared" si="1"/>
        <v>5.5883333333333338</v>
      </c>
      <c r="G20" s="3"/>
      <c r="H20" s="11">
        <v>6</v>
      </c>
    </row>
    <row r="21" spans="1:9" ht="31.5" x14ac:dyDescent="0.25">
      <c r="A21" s="9" t="s">
        <v>43</v>
      </c>
      <c r="B21" s="3"/>
      <c r="C21" s="3"/>
      <c r="D21" s="3"/>
      <c r="E21" s="3"/>
      <c r="F21" s="3"/>
      <c r="G21" s="3"/>
      <c r="H21" s="11">
        <v>15</v>
      </c>
    </row>
    <row r="22" spans="1:9" ht="31.5" x14ac:dyDescent="0.25">
      <c r="A22" s="9" t="s">
        <v>28</v>
      </c>
      <c r="B22" s="3"/>
      <c r="C22" s="3"/>
      <c r="D22" s="3"/>
      <c r="E22" s="3"/>
      <c r="F22" s="3"/>
      <c r="G22" s="3"/>
      <c r="H22" s="11">
        <v>10</v>
      </c>
    </row>
    <row r="23" spans="1:9" ht="31.5" x14ac:dyDescent="0.25">
      <c r="A23" s="9" t="s">
        <v>29</v>
      </c>
      <c r="B23" s="3"/>
      <c r="C23" s="3"/>
      <c r="D23" s="3"/>
      <c r="E23" s="3"/>
      <c r="F23" s="3"/>
      <c r="G23" s="3"/>
      <c r="H23" s="11">
        <v>15</v>
      </c>
    </row>
    <row r="24" spans="1:9" ht="15.75" x14ac:dyDescent="0.25">
      <c r="A24" s="9" t="s">
        <v>22</v>
      </c>
      <c r="B24" s="3">
        <v>89.99</v>
      </c>
      <c r="C24" s="3">
        <v>89.99</v>
      </c>
      <c r="D24" s="3"/>
      <c r="E24" s="3">
        <f>SUM(B24:D24)/2</f>
        <v>89.99</v>
      </c>
      <c r="F24" s="7">
        <f t="shared" ref="F24:F28" si="4">+E24/2</f>
        <v>44.994999999999997</v>
      </c>
      <c r="G24" s="3"/>
      <c r="H24" s="11">
        <v>45</v>
      </c>
    </row>
    <row r="25" spans="1:9" ht="31.5" x14ac:dyDescent="0.25">
      <c r="A25" s="9" t="s">
        <v>35</v>
      </c>
      <c r="B25" s="3">
        <v>289</v>
      </c>
      <c r="C25" s="3">
        <v>289</v>
      </c>
      <c r="D25" s="3"/>
      <c r="E25" s="3">
        <f>SUM(B25:D25)/2</f>
        <v>289</v>
      </c>
      <c r="F25" s="7">
        <f t="shared" si="4"/>
        <v>144.5</v>
      </c>
      <c r="G25" s="3"/>
      <c r="H25" s="11">
        <v>125</v>
      </c>
    </row>
    <row r="26" spans="1:9" ht="31.5" x14ac:dyDescent="0.25">
      <c r="A26" s="9" t="s">
        <v>23</v>
      </c>
      <c r="B26" s="3">
        <v>42</v>
      </c>
      <c r="C26" s="3">
        <v>25</v>
      </c>
      <c r="D26" s="3"/>
      <c r="E26" s="3">
        <f>SUM(B26:D26)/2</f>
        <v>33.5</v>
      </c>
      <c r="F26" s="7">
        <f t="shared" si="4"/>
        <v>16.75</v>
      </c>
      <c r="G26" s="3"/>
      <c r="H26" s="11">
        <v>16</v>
      </c>
    </row>
    <row r="27" spans="1:9" ht="15.75" x14ac:dyDescent="0.25">
      <c r="A27" s="9" t="s">
        <v>24</v>
      </c>
      <c r="B27" s="3"/>
      <c r="C27" s="3"/>
      <c r="D27" s="3"/>
      <c r="E27" s="3"/>
      <c r="F27" s="7">
        <f t="shared" si="4"/>
        <v>0</v>
      </c>
      <c r="G27" s="3"/>
      <c r="H27" s="11">
        <v>1</v>
      </c>
    </row>
    <row r="28" spans="1:9" ht="15.75" x14ac:dyDescent="0.25">
      <c r="A28" s="9" t="s">
        <v>25</v>
      </c>
      <c r="B28" s="3">
        <v>19.95</v>
      </c>
      <c r="C28" s="3">
        <v>12.95</v>
      </c>
      <c r="D28" s="3">
        <v>14.5</v>
      </c>
      <c r="E28" s="3">
        <f t="shared" ref="E28" si="5">SUM(B28:D28)/3</f>
        <v>15.799999999999999</v>
      </c>
      <c r="F28" s="7">
        <f t="shared" si="4"/>
        <v>7.8999999999999995</v>
      </c>
      <c r="G28" s="3"/>
      <c r="H28" s="11">
        <v>8</v>
      </c>
    </row>
    <row r="29" spans="1:9" ht="47.25" x14ac:dyDescent="0.25">
      <c r="A29" s="9" t="s">
        <v>26</v>
      </c>
      <c r="C29" s="3"/>
      <c r="D29" s="3"/>
      <c r="E29" s="3"/>
      <c r="F29" s="3"/>
      <c r="G29" s="3"/>
      <c r="H29" s="11">
        <v>1.5</v>
      </c>
      <c r="I29" s="12" t="s">
        <v>38</v>
      </c>
    </row>
    <row r="30" spans="1:9" ht="47.25" x14ac:dyDescent="0.25">
      <c r="A30" s="9" t="s">
        <v>50</v>
      </c>
      <c r="B30" s="3">
        <v>2.65</v>
      </c>
      <c r="C30" s="3"/>
      <c r="D30" s="3">
        <f>16.95/6</f>
        <v>2.8249999999999997</v>
      </c>
      <c r="E30" s="3">
        <v>2.74</v>
      </c>
      <c r="F30" s="2">
        <f>2.74/2</f>
        <v>1.37</v>
      </c>
      <c r="G30" s="3"/>
      <c r="H30" s="11">
        <f>2.74/2</f>
        <v>1.37</v>
      </c>
      <c r="I30" s="12"/>
    </row>
    <row r="31" spans="1:9" ht="31.5" x14ac:dyDescent="0.25">
      <c r="A31" s="9" t="s">
        <v>51</v>
      </c>
      <c r="C31" s="3"/>
      <c r="D31" s="3">
        <f>+(6*4)+15</f>
        <v>39</v>
      </c>
      <c r="E31" s="3">
        <v>39</v>
      </c>
      <c r="F31" s="3">
        <v>19.5</v>
      </c>
      <c r="G31" s="3"/>
      <c r="H31" s="11">
        <v>19.5</v>
      </c>
      <c r="I31" s="12"/>
    </row>
    <row r="32" spans="1:9" ht="47.25" x14ac:dyDescent="0.25">
      <c r="A32" s="9" t="s">
        <v>52</v>
      </c>
      <c r="B32" s="3"/>
      <c r="C32" s="3"/>
      <c r="D32" s="3"/>
      <c r="E32" s="3"/>
      <c r="F32" s="3"/>
      <c r="G32" s="3"/>
      <c r="H32" s="11">
        <v>15</v>
      </c>
      <c r="I32" s="12"/>
    </row>
    <row r="33" spans="1:9" ht="47.25" x14ac:dyDescent="0.25">
      <c r="A33" s="9" t="s">
        <v>57</v>
      </c>
      <c r="B33" s="3">
        <v>32.950000000000003</v>
      </c>
      <c r="C33" s="3"/>
      <c r="D33" s="3">
        <v>31.95</v>
      </c>
      <c r="E33" s="3">
        <v>32.450000000000003</v>
      </c>
      <c r="F33" s="2">
        <f>32.45/2</f>
        <v>16.225000000000001</v>
      </c>
      <c r="G33" s="3"/>
      <c r="H33" s="11">
        <v>16</v>
      </c>
      <c r="I33" s="12"/>
    </row>
    <row r="34" spans="1:9" ht="47.25" x14ac:dyDescent="0.25">
      <c r="A34" s="9" t="s">
        <v>53</v>
      </c>
      <c r="C34" s="3"/>
      <c r="D34" s="3"/>
      <c r="E34" s="3"/>
      <c r="F34" s="3"/>
      <c r="G34" s="3"/>
      <c r="H34" s="11">
        <v>62.5</v>
      </c>
      <c r="I34" s="12"/>
    </row>
    <row r="35" spans="1:9" ht="31.5" x14ac:dyDescent="0.25">
      <c r="A35" s="9" t="s">
        <v>56</v>
      </c>
      <c r="B35" s="3">
        <v>39.950000000000003</v>
      </c>
      <c r="C35" s="3">
        <v>38.950000000000003</v>
      </c>
      <c r="D35" s="3">
        <v>38.950000000000003</v>
      </c>
      <c r="E35" s="3">
        <f t="shared" ref="E35" si="6">SUM(B35:D35)/3</f>
        <v>39.283333333333339</v>
      </c>
      <c r="F35" s="7">
        <f t="shared" ref="F35" si="7">+E35/2</f>
        <v>19.641666666666669</v>
      </c>
      <c r="G35" s="3"/>
      <c r="H35" s="11">
        <v>8</v>
      </c>
      <c r="I35" s="12"/>
    </row>
    <row r="36" spans="1:9" ht="47.25" x14ac:dyDescent="0.25">
      <c r="A36" s="9" t="s">
        <v>59</v>
      </c>
      <c r="B36" s="13">
        <v>74</v>
      </c>
      <c r="C36" s="3"/>
      <c r="D36" s="3"/>
      <c r="E36" s="3">
        <v>74</v>
      </c>
      <c r="F36" s="13">
        <v>37</v>
      </c>
      <c r="G36" s="3"/>
      <c r="H36" s="14">
        <f>74/2</f>
        <v>37</v>
      </c>
      <c r="I36" s="12"/>
    </row>
    <row r="37" spans="1:9" ht="42" customHeight="1" x14ac:dyDescent="0.25">
      <c r="A37" s="9" t="s">
        <v>55</v>
      </c>
      <c r="B37" s="3"/>
      <c r="C37" s="3"/>
      <c r="D37" s="3"/>
      <c r="E37" s="3"/>
      <c r="F37" s="3"/>
      <c r="G37" s="3"/>
      <c r="H37" s="11">
        <v>15</v>
      </c>
      <c r="I37" s="12"/>
    </row>
    <row r="38" spans="1:9" ht="47.25" x14ac:dyDescent="0.25">
      <c r="A38" s="9" t="s">
        <v>54</v>
      </c>
      <c r="B38" s="3"/>
      <c r="C38" s="3"/>
      <c r="D38" s="3"/>
      <c r="E38" s="3"/>
      <c r="F38" s="3"/>
      <c r="G38" s="3"/>
      <c r="H38" s="11">
        <v>30</v>
      </c>
      <c r="I38" s="12"/>
    </row>
    <row r="39" spans="1:9" ht="15.75" x14ac:dyDescent="0.25">
      <c r="A39" s="9" t="s">
        <v>27</v>
      </c>
      <c r="B39" s="3"/>
      <c r="C39" s="3"/>
      <c r="D39" s="3"/>
      <c r="E39" s="3"/>
      <c r="F39" s="3"/>
      <c r="G39" s="3"/>
      <c r="H39" s="11">
        <v>30</v>
      </c>
    </row>
    <row r="40" spans="1:9" ht="31.5" x14ac:dyDescent="0.25">
      <c r="A40" s="9" t="s">
        <v>30</v>
      </c>
      <c r="B40" s="3">
        <f>10.45+10</f>
        <v>20.45</v>
      </c>
      <c r="C40" s="3">
        <f>13.95+10</f>
        <v>23.95</v>
      </c>
      <c r="D40" s="3"/>
      <c r="E40" s="3">
        <f t="shared" ref="E40:E46" si="8">SUM(B40:D40)/2</f>
        <v>22.2</v>
      </c>
      <c r="F40" s="7">
        <f t="shared" ref="F40:F48" si="9">+E40/2</f>
        <v>11.1</v>
      </c>
      <c r="G40" s="3"/>
      <c r="H40" s="11">
        <v>15</v>
      </c>
      <c r="I40" t="s">
        <v>39</v>
      </c>
    </row>
    <row r="41" spans="1:9" ht="31.5" x14ac:dyDescent="0.25">
      <c r="A41" s="9" t="s">
        <v>58</v>
      </c>
      <c r="B41" s="3">
        <v>37.75</v>
      </c>
      <c r="C41" s="3"/>
      <c r="D41" s="3"/>
      <c r="E41" s="3">
        <v>37.75</v>
      </c>
      <c r="F41" s="7">
        <f t="shared" si="9"/>
        <v>18.875</v>
      </c>
      <c r="G41" s="3"/>
      <c r="H41" s="11">
        <v>18</v>
      </c>
    </row>
    <row r="42" spans="1:9" ht="31.5" x14ac:dyDescent="0.25">
      <c r="A42" s="9" t="s">
        <v>44</v>
      </c>
      <c r="B42" s="3">
        <v>8.5</v>
      </c>
      <c r="C42" s="3">
        <v>10.95</v>
      </c>
      <c r="D42" s="3"/>
      <c r="E42" s="3">
        <f t="shared" si="8"/>
        <v>9.7249999999999996</v>
      </c>
      <c r="F42" s="7">
        <f t="shared" si="9"/>
        <v>4.8624999999999998</v>
      </c>
      <c r="G42" s="3"/>
      <c r="H42" s="11">
        <v>5</v>
      </c>
    </row>
    <row r="43" spans="1:9" ht="31.5" x14ac:dyDescent="0.25">
      <c r="A43" s="9" t="s">
        <v>31</v>
      </c>
      <c r="B43" s="3">
        <v>2.59</v>
      </c>
      <c r="C43" s="3">
        <v>2.5</v>
      </c>
      <c r="D43" s="3"/>
      <c r="E43" s="3">
        <f t="shared" si="8"/>
        <v>2.5449999999999999</v>
      </c>
      <c r="F43" s="7">
        <f t="shared" si="9"/>
        <v>1.2725</v>
      </c>
      <c r="G43" s="3"/>
      <c r="H43" s="11">
        <v>1.5</v>
      </c>
      <c r="I43" s="12" t="s">
        <v>38</v>
      </c>
    </row>
    <row r="44" spans="1:9" ht="47.25" x14ac:dyDescent="0.25">
      <c r="A44" s="9" t="s">
        <v>47</v>
      </c>
      <c r="B44" s="3">
        <v>189</v>
      </c>
      <c r="C44" s="3">
        <v>195.95</v>
      </c>
      <c r="D44" s="3"/>
      <c r="E44" s="3">
        <f t="shared" si="8"/>
        <v>192.47499999999999</v>
      </c>
      <c r="F44" s="7">
        <f t="shared" si="9"/>
        <v>96.237499999999997</v>
      </c>
      <c r="G44" s="3"/>
      <c r="H44" s="11">
        <v>140</v>
      </c>
    </row>
    <row r="45" spans="1:9" ht="31.5" x14ac:dyDescent="0.25">
      <c r="A45" s="9" t="s">
        <v>37</v>
      </c>
      <c r="B45" s="3">
        <v>25.25</v>
      </c>
      <c r="C45" s="3">
        <v>22.95</v>
      </c>
      <c r="D45" s="3"/>
      <c r="E45" s="3">
        <f t="shared" si="8"/>
        <v>24.1</v>
      </c>
      <c r="F45" s="7">
        <f t="shared" si="9"/>
        <v>12.05</v>
      </c>
      <c r="G45" s="3"/>
      <c r="H45" s="11">
        <v>12</v>
      </c>
    </row>
    <row r="46" spans="1:9" ht="31.5" x14ac:dyDescent="0.25">
      <c r="A46" s="9" t="s">
        <v>32</v>
      </c>
      <c r="B46" s="3">
        <v>99.75</v>
      </c>
      <c r="C46" s="3">
        <v>89.95</v>
      </c>
      <c r="D46" s="3"/>
      <c r="E46" s="3">
        <f t="shared" si="8"/>
        <v>94.85</v>
      </c>
      <c r="F46" s="7">
        <f t="shared" si="9"/>
        <v>47.424999999999997</v>
      </c>
      <c r="G46" s="3"/>
      <c r="H46" s="11">
        <v>48</v>
      </c>
    </row>
    <row r="47" spans="1:9" ht="30" x14ac:dyDescent="0.25">
      <c r="A47" s="15" t="s">
        <v>41</v>
      </c>
      <c r="B47" s="3">
        <v>184</v>
      </c>
      <c r="C47" s="3"/>
      <c r="D47" s="3"/>
      <c r="E47" s="3">
        <v>184</v>
      </c>
      <c r="F47" s="7">
        <f t="shared" si="9"/>
        <v>92</v>
      </c>
      <c r="G47" s="3"/>
      <c r="H47" s="3">
        <v>92</v>
      </c>
    </row>
    <row r="48" spans="1:9" ht="18" customHeight="1" x14ac:dyDescent="0.25">
      <c r="A48" s="15" t="s">
        <v>42</v>
      </c>
      <c r="B48" s="3">
        <v>173</v>
      </c>
      <c r="C48" s="3" t="s">
        <v>48</v>
      </c>
      <c r="D48" s="3"/>
      <c r="E48" s="3">
        <v>173</v>
      </c>
      <c r="F48" s="7">
        <f t="shared" si="9"/>
        <v>86.5</v>
      </c>
      <c r="G48" s="3"/>
      <c r="H48" s="3">
        <v>86</v>
      </c>
    </row>
    <row r="50" spans="1:3" ht="30" x14ac:dyDescent="0.25">
      <c r="A50" s="1" t="s">
        <v>49</v>
      </c>
    </row>
    <row r="60" spans="1:3" x14ac:dyDescent="0.25">
      <c r="A60" s="29" t="s">
        <v>40</v>
      </c>
      <c r="B60" s="29"/>
      <c r="C60" s="29"/>
    </row>
  </sheetData>
  <mergeCells count="1">
    <mergeCell ref="A60:C60"/>
  </mergeCells>
  <pageMargins left="0.2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brochure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Vickie Trout</dc:creator>
  <cp:lastModifiedBy>Vickie Trout</cp:lastModifiedBy>
  <cp:lastPrinted>2024-06-28T15:19:43Z</cp:lastPrinted>
  <dcterms:created xsi:type="dcterms:W3CDTF">2024-06-17T22:30:42Z</dcterms:created>
  <dcterms:modified xsi:type="dcterms:W3CDTF">2024-06-28T15:19:48Z</dcterms:modified>
</cp:coreProperties>
</file>